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741" activeTab="0"/>
  </bookViews>
  <sheets>
    <sheet name="Bilans uspeha" sheetId="1" r:id="rId1"/>
  </sheets>
  <definedNames>
    <definedName name="OLE_LINK1" localSheetId="0">'Bilans uspeha'!$A$10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<sst xmlns="http://schemas.openxmlformats.org/spreadsheetml/2006/main" count="90" uniqueCount="90">
  <si>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Приходи од камата </t>
  </si>
  <si>
    <t>Приходи од накнада и провизија</t>
  </si>
  <si>
    <t>Остали расходи</t>
  </si>
  <si>
    <t>Порез на добитак</t>
  </si>
  <si>
    <t>Добитак по основу одложених пореза</t>
  </si>
  <si>
    <t>Губитак по основу одложених пореза</t>
  </si>
  <si>
    <t xml:space="preserve">Попуњава банка </t>
  </si>
  <si>
    <t>БИЛАНС УСПЕХА</t>
  </si>
  <si>
    <t xml:space="preserve">                                (у хиљадама динара)</t>
  </si>
  <si>
    <t>Група рачуна, рачун</t>
  </si>
  <si>
    <t>ПОЗИЦИЈА</t>
  </si>
  <si>
    <t>Ознака за АОП</t>
  </si>
  <si>
    <t>Број напомене</t>
  </si>
  <si>
    <t>Текућа година</t>
  </si>
  <si>
    <t>Претходна година</t>
  </si>
  <si>
    <t>Расходи од камата</t>
  </si>
  <si>
    <t>Нето приход по основу камата (1001 - 1002)</t>
  </si>
  <si>
    <t xml:space="preserve">Нето расход по основу камата (1002 - 1001) </t>
  </si>
  <si>
    <t>Расходи накнада и провизија</t>
  </si>
  <si>
    <t xml:space="preserve">Нето добитак по основу заштитe од ризика </t>
  </si>
  <si>
    <t xml:space="preserve">Нето губитак по основу заштитe од ризика </t>
  </si>
  <si>
    <t>78 - 68</t>
  </si>
  <si>
    <t>68 - 78</t>
  </si>
  <si>
    <t>Остали пословни приходи</t>
  </si>
  <si>
    <t>Трошкови зарада, накнада зарада и остали лични расходи</t>
  </si>
  <si>
    <t>Трошкови амортизације</t>
  </si>
  <si>
    <t>769 - 669</t>
  </si>
  <si>
    <t>Нето добитак пословања које се обуставља</t>
  </si>
  <si>
    <t>669 - 769</t>
  </si>
  <si>
    <t>Нето губитак пословања које се обуставља</t>
  </si>
  <si>
    <t>Добитак који припада матичном ентитету</t>
  </si>
  <si>
    <t>Добитак који припада власницима без права контроле</t>
  </si>
  <si>
    <t>Губитак који припада матичном ентитету</t>
  </si>
  <si>
    <t>Губитак који припада власницима без права контроле</t>
  </si>
  <si>
    <t>ЗАРАДА ПО АКЦИЈИ</t>
  </si>
  <si>
    <t>Основна зарада по акцији (у динарима без пара)</t>
  </si>
  <si>
    <t>Умањена (разводњена) зарада по акцији (у динарима без пара)</t>
  </si>
  <si>
    <t>У _______________,</t>
  </si>
  <si>
    <t>дана ____________</t>
  </si>
  <si>
    <t>Законски заступник банке</t>
  </si>
  <si>
    <t>__________________________</t>
  </si>
  <si>
    <t>Нето приход по основу накнада и провизија
(1005 - 1006)</t>
  </si>
  <si>
    <t xml:space="preserve">Нето расход по основу накнада и провизија
(1006 - 1005) </t>
  </si>
  <si>
    <t>774 - 674 + 776 - 676 + 777 -677</t>
  </si>
  <si>
    <t xml:space="preserve">Нето добитак по основу промене фер вредности финансијских инструмената </t>
  </si>
  <si>
    <t>674 - 774 + 676 - 776 + 677 - 777</t>
  </si>
  <si>
    <t xml:space="preserve">Нето губитак по основу промене фер вредности финансијских инструмената </t>
  </si>
  <si>
    <t>727 + 728 - 627 - 628</t>
  </si>
  <si>
    <t>Нето добитак по основу рекласификације финансијских инструмената</t>
  </si>
  <si>
    <t>627 + 628 - 727 - 728</t>
  </si>
  <si>
    <t>Нето губитак по основу рекласификације финансијских инструмената</t>
  </si>
  <si>
    <t>720 - 620 + 721 - 621</t>
  </si>
  <si>
    <t>Нето добитак по основу престанка признавања финансијских инструмената који се вреднују по фер вредности</t>
  </si>
  <si>
    <t>620 - 720 + 621 - 721</t>
  </si>
  <si>
    <t>Нето губитак по основу престанка признавања финансијских инструмената који се вреднују по фер вредности</t>
  </si>
  <si>
    <t>775 - 675 + 770 - 670</t>
  </si>
  <si>
    <t>675 - 775 + 670 - 770</t>
  </si>
  <si>
    <t>Нето приход од курсних разлика и ефеката уговорене валутне клаузуле</t>
  </si>
  <si>
    <t>Нето расход од курсних разлика и ефеката уговорене валутне клаузуле</t>
  </si>
  <si>
    <t>750 - 650 + 751 - 651 + 756 - 656 + 760 - 660 + 729 - 629</t>
  </si>
  <si>
    <t>Нето приход по основу умањења обезвређења финансијских средстава која се не вреднују по фер вредности кроз биланс успеха</t>
  </si>
  <si>
    <t>650 - 750 + 651 - 751 + 656 - 756 + 660 - 760 + 629 - 729</t>
  </si>
  <si>
    <t>Нето расход по основу обезвређења финансијских средстава која се не вреднују по фер вредности кроз биланс успеха</t>
  </si>
  <si>
    <t>726 - 626</t>
  </si>
  <si>
    <t xml:space="preserve">Нето добитак по основу престанка признавања финансијских инструмената који се вреднују по амортизованој вредности </t>
  </si>
  <si>
    <t>626 - 726</t>
  </si>
  <si>
    <t xml:space="preserve">Нето губитак по основу престанка признавања финансијских инструмената који се вреднују по амортизованој вредности </t>
  </si>
  <si>
    <t xml:space="preserve">723 - 623 </t>
  </si>
  <si>
    <t>Нето добитак по основу престанка признавања инвестиција у придружена друштва и заједничке подухвате</t>
  </si>
  <si>
    <t xml:space="preserve">623 - 723 </t>
  </si>
  <si>
    <t>Нето губитак по основу престанка признавања инвестиција у придружена друштва и заједничке подухвате</t>
  </si>
  <si>
    <t>74, 766</t>
  </si>
  <si>
    <t>УКУПАН НЕТО ПОСЛОВНИ ПРИХОД 
(1003 - 1004 + 1007 - 1008 + 1009 - 1010 + 1011 - 1012 + 1013 - 1014 + 1015 - 1016 + 1017 - 1018 + 1019 - 1020 + 1021 - 1022 + 1023 - 1024 + 1025) ≥ 0</t>
  </si>
  <si>
    <t>УКУПAН НЕТО ПОСЛОВНИ РАСХОД 
(1003 - 1004 + 1007 - 1008 + 1009 - 1010 + 1011 - 1012 + 1013 - 1014 + 1015 - 1016 + 1017 - 1018 + 1019 - 1020 + 1021 - 1022 + 1023 - 1024 + 1025) &lt; 0</t>
  </si>
  <si>
    <t>63, 655 - 755</t>
  </si>
  <si>
    <t>752, 753, 761, 762, 767, 768, 773</t>
  </si>
  <si>
    <t>Остали приходи</t>
  </si>
  <si>
    <t>64 (осим 642) 652, 653, 661, 662, 667, 668,673</t>
  </si>
  <si>
    <t>ДОБИТАК ПРЕ ОПОРЕЗИВАЊА 
(1026 - 1027 - 1028 -  1029 + 1030 – 1031) ≥ 0</t>
  </si>
  <si>
    <t>ГУБИТАК ПРЕ ОПОРЕЗИВАЊА
(1026 - 1027 - 1028 -  1029 + 1030 – 1031)  &lt; 0</t>
  </si>
  <si>
    <t>ДОБИТАК НАКОН ОПОРЕЗИВАЊА 
(1032 - 1033 - 1034 + 1035 - 1036) ≥ 0</t>
  </si>
  <si>
    <t>ГУБИТАК НАКОН ОПОРЕЗИВАЊА
(1032 - 1033 - 1034 + 1035 - 1036) &lt; 0</t>
  </si>
  <si>
    <t>РЕЗУЛТАТ ПЕРИОДА – ДОБИТАК                   (1037 - 1038 + 1039 - 1040) ≥ 0</t>
  </si>
  <si>
    <t>РЕЗУЛТАТ ПЕРИОДА – ГУБИТАК                    (1037 - 1038 + 1039 - 1040) &lt; 0</t>
  </si>
  <si>
    <t>Матични број: 07074433</t>
  </si>
  <si>
    <t>Шифра делатности: 6419</t>
  </si>
  <si>
    <t>Назив: АЛТА банка ад Београд</t>
  </si>
  <si>
    <t>Седиште: Булевар Зорана Ђинђића 121, Нови Београд</t>
  </si>
  <si>
    <t>ПИБ: 100001829</t>
  </si>
  <si>
    <t>у периоду од  01.01.2023. до 31.12.2023.</t>
  </si>
</sst>
</file>

<file path=xl/styles.xml><?xml version="1.0" encoding="utf-8"?>
<styleSheet xmlns="http://schemas.openxmlformats.org/spreadsheetml/2006/main">
  <numFmts count="3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241A]d\.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33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3" fontId="0" fillId="33" borderId="20" xfId="0" applyNumberFormat="1" applyFont="1" applyFill="1" applyBorder="1" applyAlignment="1">
      <alignment horizontal="right" vertical="center" wrapText="1"/>
    </xf>
    <xf numFmtId="3" fontId="0" fillId="33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bično_standardizirani pristup_izvješće  RV ožujak 2008.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H47" sqref="H47:H48"/>
    </sheetView>
  </sheetViews>
  <sheetFormatPr defaultColWidth="9.140625" defaultRowHeight="12.75"/>
  <cols>
    <col min="1" max="1" width="38.8515625" style="0" bestFit="1" customWidth="1"/>
    <col min="2" max="2" width="43.28125" style="0" customWidth="1"/>
    <col min="3" max="3" width="10.00390625" style="0" customWidth="1"/>
    <col min="4" max="6" width="2.00390625" style="0" bestFit="1" customWidth="1"/>
    <col min="7" max="7" width="11.57421875" style="0" customWidth="1"/>
    <col min="8" max="8" width="9.140625" style="0" bestFit="1" customWidth="1"/>
    <col min="9" max="9" width="12.8515625" style="0" customWidth="1"/>
  </cols>
  <sheetData>
    <row r="1" spans="1:3" ht="12.75">
      <c r="A1" s="20" t="s">
        <v>6</v>
      </c>
      <c r="B1" s="21"/>
      <c r="C1" s="22"/>
    </row>
    <row r="2" spans="1:3" ht="23.25" thickBot="1">
      <c r="A2" s="1" t="s">
        <v>84</v>
      </c>
      <c r="B2" s="2" t="s">
        <v>85</v>
      </c>
      <c r="C2" s="3" t="s">
        <v>88</v>
      </c>
    </row>
    <row r="3" spans="1:3" ht="13.5" thickBot="1">
      <c r="A3" s="23" t="s">
        <v>86</v>
      </c>
      <c r="B3" s="24"/>
      <c r="C3" s="25"/>
    </row>
    <row r="4" spans="1:3" ht="13.5" thickBot="1">
      <c r="A4" s="26" t="s">
        <v>87</v>
      </c>
      <c r="B4" s="27"/>
      <c r="C4" s="28"/>
    </row>
    <row r="5" ht="12.75">
      <c r="A5" s="4"/>
    </row>
    <row r="6" ht="12.75">
      <c r="A6" s="4"/>
    </row>
    <row r="7" spans="1:7" ht="12.75">
      <c r="A7" s="46" t="s">
        <v>7</v>
      </c>
      <c r="B7" s="46"/>
      <c r="C7" s="46"/>
      <c r="D7" s="46"/>
      <c r="E7" s="46"/>
      <c r="F7" s="46"/>
      <c r="G7" s="46"/>
    </row>
    <row r="8" ht="12.75">
      <c r="A8" s="4" t="s">
        <v>89</v>
      </c>
    </row>
    <row r="9" ht="13.5" thickBot="1">
      <c r="A9" s="5" t="s">
        <v>8</v>
      </c>
    </row>
    <row r="10" spans="1:9" ht="26.25" thickBot="1">
      <c r="A10" s="6" t="s">
        <v>9</v>
      </c>
      <c r="B10" s="6" t="s">
        <v>10</v>
      </c>
      <c r="C10" s="29" t="s">
        <v>11</v>
      </c>
      <c r="D10" s="30"/>
      <c r="E10" s="30"/>
      <c r="F10" s="31"/>
      <c r="G10" s="6" t="s">
        <v>12</v>
      </c>
      <c r="H10" s="6" t="s">
        <v>13</v>
      </c>
      <c r="I10" s="6" t="s">
        <v>14</v>
      </c>
    </row>
    <row r="11" spans="1:9" ht="13.5" thickBot="1">
      <c r="A11" s="7">
        <v>1</v>
      </c>
      <c r="B11" s="7">
        <v>2</v>
      </c>
      <c r="C11" s="32">
        <v>3</v>
      </c>
      <c r="D11" s="33"/>
      <c r="E11" s="33"/>
      <c r="F11" s="34"/>
      <c r="G11" s="7">
        <v>4</v>
      </c>
      <c r="H11" s="7">
        <v>5</v>
      </c>
      <c r="I11" s="7">
        <v>6</v>
      </c>
    </row>
    <row r="12" spans="1:12" ht="13.5" thickBot="1">
      <c r="A12" s="9">
        <v>70</v>
      </c>
      <c r="B12" s="10" t="s">
        <v>0</v>
      </c>
      <c r="C12" s="7">
        <v>1</v>
      </c>
      <c r="D12" s="7">
        <v>0</v>
      </c>
      <c r="E12" s="7">
        <v>0</v>
      </c>
      <c r="F12" s="7">
        <v>1</v>
      </c>
      <c r="G12" s="7"/>
      <c r="H12" s="14">
        <v>2785406</v>
      </c>
      <c r="I12" s="14">
        <v>1398900</v>
      </c>
      <c r="K12" s="19"/>
      <c r="L12" s="19"/>
    </row>
    <row r="13" spans="1:11" ht="13.5" thickBot="1">
      <c r="A13" s="9">
        <v>60</v>
      </c>
      <c r="B13" s="10" t="s">
        <v>15</v>
      </c>
      <c r="C13" s="7">
        <v>1</v>
      </c>
      <c r="D13" s="7">
        <v>0</v>
      </c>
      <c r="E13" s="7">
        <v>0</v>
      </c>
      <c r="F13" s="7">
        <v>2</v>
      </c>
      <c r="G13" s="7"/>
      <c r="H13" s="14">
        <v>485029</v>
      </c>
      <c r="I13" s="14">
        <v>254217</v>
      </c>
      <c r="K13" s="19"/>
    </row>
    <row r="14" spans="1:11" ht="13.5" thickBot="1">
      <c r="A14" s="35" t="s">
        <v>16</v>
      </c>
      <c r="B14" s="36"/>
      <c r="C14" s="13">
        <v>1</v>
      </c>
      <c r="D14" s="13">
        <v>0</v>
      </c>
      <c r="E14" s="13">
        <v>0</v>
      </c>
      <c r="F14" s="13">
        <v>3</v>
      </c>
      <c r="G14" s="13"/>
      <c r="H14" s="15">
        <f>IF(H12-H13&gt;0,H12-H13,0)</f>
        <v>2300377</v>
      </c>
      <c r="I14" s="15">
        <f>IF(I12-I13&gt;0,I12-I13,0)</f>
        <v>1144683</v>
      </c>
      <c r="K14" s="19"/>
    </row>
    <row r="15" spans="1:11" ht="13.5" thickBot="1">
      <c r="A15" s="35" t="s">
        <v>17</v>
      </c>
      <c r="B15" s="36"/>
      <c r="C15" s="13">
        <v>1</v>
      </c>
      <c r="D15" s="13">
        <v>0</v>
      </c>
      <c r="E15" s="13">
        <v>0</v>
      </c>
      <c r="F15" s="13">
        <v>4</v>
      </c>
      <c r="G15" s="13"/>
      <c r="H15" s="15">
        <f>IF(H12-H13&lt;0,-H12+H13,0)</f>
        <v>0</v>
      </c>
      <c r="I15" s="15">
        <f>IF(I12-I13&lt;0,-I12+I13,0)</f>
        <v>0</v>
      </c>
      <c r="K15" s="19"/>
    </row>
    <row r="16" spans="1:11" ht="13.5" thickBot="1">
      <c r="A16" s="9">
        <v>71</v>
      </c>
      <c r="B16" s="10" t="s">
        <v>1</v>
      </c>
      <c r="C16" s="7">
        <v>1</v>
      </c>
      <c r="D16" s="7">
        <v>0</v>
      </c>
      <c r="E16" s="7">
        <v>0</v>
      </c>
      <c r="F16" s="7">
        <v>5</v>
      </c>
      <c r="G16" s="7"/>
      <c r="H16" s="14">
        <v>2559803</v>
      </c>
      <c r="I16" s="14">
        <v>1848684</v>
      </c>
      <c r="K16" s="19"/>
    </row>
    <row r="17" spans="1:11" ht="13.5" thickBot="1">
      <c r="A17" s="9">
        <v>61</v>
      </c>
      <c r="B17" s="10" t="s">
        <v>18</v>
      </c>
      <c r="C17" s="7">
        <v>1</v>
      </c>
      <c r="D17" s="7">
        <v>0</v>
      </c>
      <c r="E17" s="7">
        <v>0</v>
      </c>
      <c r="F17" s="7">
        <v>6</v>
      </c>
      <c r="G17" s="7"/>
      <c r="H17" s="14">
        <v>780933</v>
      </c>
      <c r="I17" s="14">
        <v>688019</v>
      </c>
      <c r="K17" s="19"/>
    </row>
    <row r="18" spans="1:11" ht="12.75" customHeight="1">
      <c r="A18" s="39" t="s">
        <v>41</v>
      </c>
      <c r="B18" s="40"/>
      <c r="C18" s="37">
        <v>1</v>
      </c>
      <c r="D18" s="37">
        <v>0</v>
      </c>
      <c r="E18" s="37">
        <v>0</v>
      </c>
      <c r="F18" s="37">
        <v>7</v>
      </c>
      <c r="G18" s="37"/>
      <c r="H18" s="43">
        <f>IF(H16-H17&gt;0,H16-H17,0)</f>
        <v>1778870</v>
      </c>
      <c r="I18" s="43">
        <f>IF(I16-I17&gt;0,I16-I17,0)</f>
        <v>1160665</v>
      </c>
      <c r="K18" s="19"/>
    </row>
    <row r="19" spans="1:11" ht="13.5" thickBot="1">
      <c r="A19" s="41"/>
      <c r="B19" s="42"/>
      <c r="C19" s="38"/>
      <c r="D19" s="38"/>
      <c r="E19" s="38"/>
      <c r="F19" s="38"/>
      <c r="G19" s="38"/>
      <c r="H19" s="44"/>
      <c r="I19" s="44"/>
      <c r="K19" s="19"/>
    </row>
    <row r="20" spans="1:11" ht="12.75" customHeight="1">
      <c r="A20" s="39" t="s">
        <v>42</v>
      </c>
      <c r="B20" s="40"/>
      <c r="C20" s="37">
        <v>1</v>
      </c>
      <c r="D20" s="37">
        <v>0</v>
      </c>
      <c r="E20" s="37">
        <v>0</v>
      </c>
      <c r="F20" s="37">
        <v>8</v>
      </c>
      <c r="G20" s="37"/>
      <c r="H20" s="43">
        <f>IF(H16-H17&lt;0,-H16+H17,0)</f>
        <v>0</v>
      </c>
      <c r="I20" s="43">
        <f>IF(I16-I17&lt;0,-I16+I17,0)</f>
        <v>0</v>
      </c>
      <c r="K20" s="19"/>
    </row>
    <row r="21" spans="1:11" ht="13.5" thickBot="1">
      <c r="A21" s="41"/>
      <c r="B21" s="42"/>
      <c r="C21" s="38"/>
      <c r="D21" s="38"/>
      <c r="E21" s="38"/>
      <c r="F21" s="38"/>
      <c r="G21" s="38"/>
      <c r="H21" s="44"/>
      <c r="I21" s="44"/>
      <c r="K21" s="19"/>
    </row>
    <row r="22" spans="1:11" ht="26.25" thickBot="1">
      <c r="A22" s="9" t="s">
        <v>43</v>
      </c>
      <c r="B22" s="16" t="s">
        <v>44</v>
      </c>
      <c r="C22" s="7">
        <v>1</v>
      </c>
      <c r="D22" s="7">
        <v>0</v>
      </c>
      <c r="E22" s="7">
        <v>0</v>
      </c>
      <c r="F22" s="7">
        <v>9</v>
      </c>
      <c r="G22" s="7"/>
      <c r="H22" s="14">
        <v>0</v>
      </c>
      <c r="I22" s="14">
        <v>0</v>
      </c>
      <c r="K22" s="19"/>
    </row>
    <row r="23" spans="1:11" ht="26.25" thickBot="1">
      <c r="A23" s="9" t="s">
        <v>45</v>
      </c>
      <c r="B23" s="16" t="s">
        <v>46</v>
      </c>
      <c r="C23" s="7">
        <v>1</v>
      </c>
      <c r="D23" s="7">
        <v>0</v>
      </c>
      <c r="E23" s="7">
        <v>1</v>
      </c>
      <c r="F23" s="7">
        <v>0</v>
      </c>
      <c r="G23" s="7"/>
      <c r="H23" s="14">
        <v>51716</v>
      </c>
      <c r="I23" s="14">
        <v>28908</v>
      </c>
      <c r="K23" s="19"/>
    </row>
    <row r="24" spans="1:11" ht="26.25" thickBot="1">
      <c r="A24" s="9" t="s">
        <v>47</v>
      </c>
      <c r="B24" s="16" t="s">
        <v>48</v>
      </c>
      <c r="C24" s="7">
        <v>1</v>
      </c>
      <c r="D24" s="7">
        <v>0</v>
      </c>
      <c r="E24" s="7">
        <v>1</v>
      </c>
      <c r="F24" s="7">
        <v>1</v>
      </c>
      <c r="G24" s="7"/>
      <c r="H24" s="14">
        <v>0</v>
      </c>
      <c r="I24" s="14">
        <v>0</v>
      </c>
      <c r="K24" s="19"/>
    </row>
    <row r="25" spans="1:11" ht="26.25" thickBot="1">
      <c r="A25" s="9" t="s">
        <v>49</v>
      </c>
      <c r="B25" s="16" t="s">
        <v>50</v>
      </c>
      <c r="C25" s="7">
        <v>1</v>
      </c>
      <c r="D25" s="7">
        <v>0</v>
      </c>
      <c r="E25" s="7">
        <v>1</v>
      </c>
      <c r="F25" s="7">
        <v>2</v>
      </c>
      <c r="G25" s="7"/>
      <c r="H25" s="14">
        <v>0</v>
      </c>
      <c r="I25" s="14">
        <v>0</v>
      </c>
      <c r="K25" s="19"/>
    </row>
    <row r="26" spans="1:11" ht="39" thickBot="1">
      <c r="A26" s="9" t="s">
        <v>51</v>
      </c>
      <c r="B26" s="16" t="s">
        <v>52</v>
      </c>
      <c r="C26" s="7">
        <v>1</v>
      </c>
      <c r="D26" s="7">
        <v>0</v>
      </c>
      <c r="E26" s="7">
        <v>1</v>
      </c>
      <c r="F26" s="7">
        <v>3</v>
      </c>
      <c r="G26" s="7"/>
      <c r="H26" s="14">
        <v>352</v>
      </c>
      <c r="I26" s="14">
        <v>58</v>
      </c>
      <c r="K26" s="19"/>
    </row>
    <row r="27" spans="1:11" ht="39" thickBot="1">
      <c r="A27" s="9" t="s">
        <v>53</v>
      </c>
      <c r="B27" s="16" t="s">
        <v>54</v>
      </c>
      <c r="C27" s="7">
        <v>1</v>
      </c>
      <c r="D27" s="7">
        <v>0</v>
      </c>
      <c r="E27" s="7">
        <v>1</v>
      </c>
      <c r="F27" s="7">
        <v>4</v>
      </c>
      <c r="G27" s="7"/>
      <c r="H27" s="14">
        <v>0</v>
      </c>
      <c r="I27" s="14">
        <v>0</v>
      </c>
      <c r="K27" s="19"/>
    </row>
    <row r="28" spans="1:11" ht="13.5" thickBot="1">
      <c r="A28" s="9" t="s">
        <v>55</v>
      </c>
      <c r="B28" s="16" t="s">
        <v>19</v>
      </c>
      <c r="C28" s="7">
        <v>1</v>
      </c>
      <c r="D28" s="7">
        <v>0</v>
      </c>
      <c r="E28" s="7">
        <v>1</v>
      </c>
      <c r="F28" s="7">
        <v>5</v>
      </c>
      <c r="G28" s="7"/>
      <c r="H28" s="14">
        <v>0</v>
      </c>
      <c r="I28" s="18">
        <v>0</v>
      </c>
      <c r="K28" s="19"/>
    </row>
    <row r="29" spans="1:11" ht="13.5" thickBot="1">
      <c r="A29" s="9" t="s">
        <v>56</v>
      </c>
      <c r="B29" s="16" t="s">
        <v>20</v>
      </c>
      <c r="C29" s="7">
        <v>1</v>
      </c>
      <c r="D29" s="7">
        <v>0</v>
      </c>
      <c r="E29" s="7">
        <v>1</v>
      </c>
      <c r="F29" s="7">
        <v>6</v>
      </c>
      <c r="G29" s="7"/>
      <c r="H29" s="14">
        <v>0</v>
      </c>
      <c r="I29" s="14">
        <v>0</v>
      </c>
      <c r="K29" s="19"/>
    </row>
    <row r="30" spans="1:11" ht="26.25" thickBot="1">
      <c r="A30" s="9" t="s">
        <v>21</v>
      </c>
      <c r="B30" s="16" t="s">
        <v>57</v>
      </c>
      <c r="C30" s="7">
        <v>1</v>
      </c>
      <c r="D30" s="7">
        <v>0</v>
      </c>
      <c r="E30" s="7">
        <v>1</v>
      </c>
      <c r="F30" s="7">
        <v>7</v>
      </c>
      <c r="G30" s="7"/>
      <c r="H30" s="14">
        <v>0</v>
      </c>
      <c r="I30" s="14">
        <v>0</v>
      </c>
      <c r="K30" s="19"/>
    </row>
    <row r="31" spans="1:11" ht="26.25" thickBot="1">
      <c r="A31" s="9" t="s">
        <v>22</v>
      </c>
      <c r="B31" s="16" t="s">
        <v>58</v>
      </c>
      <c r="C31" s="7">
        <v>1</v>
      </c>
      <c r="D31" s="7">
        <v>0</v>
      </c>
      <c r="E31" s="7">
        <v>1</v>
      </c>
      <c r="F31" s="7">
        <v>8</v>
      </c>
      <c r="G31" s="7"/>
      <c r="H31" s="14">
        <v>223892</v>
      </c>
      <c r="I31" s="14">
        <v>219443</v>
      </c>
      <c r="K31" s="19"/>
    </row>
    <row r="32" spans="1:11" ht="39" thickBot="1">
      <c r="A32" s="9" t="s">
        <v>59</v>
      </c>
      <c r="B32" s="16" t="s">
        <v>60</v>
      </c>
      <c r="C32" s="7">
        <v>1</v>
      </c>
      <c r="D32" s="7">
        <v>0</v>
      </c>
      <c r="E32" s="7">
        <v>1</v>
      </c>
      <c r="F32" s="7">
        <v>9</v>
      </c>
      <c r="G32" s="7"/>
      <c r="H32" s="14">
        <v>0</v>
      </c>
      <c r="I32" s="14">
        <v>0</v>
      </c>
      <c r="K32" s="19"/>
    </row>
    <row r="33" spans="1:11" ht="39" thickBot="1">
      <c r="A33" s="9" t="s">
        <v>61</v>
      </c>
      <c r="B33" s="16" t="s">
        <v>62</v>
      </c>
      <c r="C33" s="7">
        <v>1</v>
      </c>
      <c r="D33" s="7">
        <v>0</v>
      </c>
      <c r="E33" s="7">
        <v>2</v>
      </c>
      <c r="F33" s="7">
        <v>0</v>
      </c>
      <c r="G33" s="7"/>
      <c r="H33" s="14">
        <v>839698</v>
      </c>
      <c r="I33" s="14">
        <v>1058388</v>
      </c>
      <c r="K33" s="19"/>
    </row>
    <row r="34" spans="1:11" ht="39" thickBot="1">
      <c r="A34" s="9" t="s">
        <v>63</v>
      </c>
      <c r="B34" s="16" t="s">
        <v>64</v>
      </c>
      <c r="C34" s="7">
        <v>1</v>
      </c>
      <c r="D34" s="7">
        <v>0</v>
      </c>
      <c r="E34" s="7">
        <v>2</v>
      </c>
      <c r="F34" s="7">
        <v>1</v>
      </c>
      <c r="G34" s="7"/>
      <c r="H34" s="14">
        <v>0</v>
      </c>
      <c r="I34" s="14">
        <v>0</v>
      </c>
      <c r="K34" s="19"/>
    </row>
    <row r="35" spans="1:11" ht="39" thickBot="1">
      <c r="A35" s="9" t="s">
        <v>65</v>
      </c>
      <c r="B35" s="16" t="s">
        <v>66</v>
      </c>
      <c r="C35" s="7">
        <v>1</v>
      </c>
      <c r="D35" s="7">
        <v>0</v>
      </c>
      <c r="E35" s="7">
        <v>2</v>
      </c>
      <c r="F35" s="7">
        <v>2</v>
      </c>
      <c r="G35" s="7"/>
      <c r="H35" s="14">
        <v>0</v>
      </c>
      <c r="I35" s="14">
        <v>0</v>
      </c>
      <c r="K35" s="19"/>
    </row>
    <row r="36" spans="1:11" ht="39" thickBot="1">
      <c r="A36" s="9" t="s">
        <v>67</v>
      </c>
      <c r="B36" s="16" t="s">
        <v>68</v>
      </c>
      <c r="C36" s="7">
        <v>1</v>
      </c>
      <c r="D36" s="7">
        <v>0</v>
      </c>
      <c r="E36" s="7">
        <v>2</v>
      </c>
      <c r="F36" s="7">
        <v>3</v>
      </c>
      <c r="G36" s="7"/>
      <c r="H36" s="14">
        <v>0</v>
      </c>
      <c r="I36" s="14">
        <v>0</v>
      </c>
      <c r="K36" s="19"/>
    </row>
    <row r="37" spans="1:11" ht="39" thickBot="1">
      <c r="A37" s="9" t="s">
        <v>69</v>
      </c>
      <c r="B37" s="16" t="s">
        <v>70</v>
      </c>
      <c r="C37" s="7">
        <v>1</v>
      </c>
      <c r="D37" s="7">
        <v>0</v>
      </c>
      <c r="E37" s="7">
        <v>2</v>
      </c>
      <c r="F37" s="7">
        <v>4</v>
      </c>
      <c r="G37" s="7"/>
      <c r="H37" s="14">
        <v>0</v>
      </c>
      <c r="I37" s="14">
        <v>0</v>
      </c>
      <c r="K37" s="19"/>
    </row>
    <row r="38" spans="1:11" ht="13.5" thickBot="1">
      <c r="A38" s="9" t="s">
        <v>71</v>
      </c>
      <c r="B38" s="16" t="s">
        <v>23</v>
      </c>
      <c r="C38" s="7">
        <v>1</v>
      </c>
      <c r="D38" s="7">
        <v>0</v>
      </c>
      <c r="E38" s="7">
        <v>2</v>
      </c>
      <c r="F38" s="7">
        <v>5</v>
      </c>
      <c r="G38" s="7"/>
      <c r="H38" s="14">
        <v>22392</v>
      </c>
      <c r="I38" s="18">
        <v>46668</v>
      </c>
      <c r="K38" s="19"/>
    </row>
    <row r="39" spans="1:11" ht="21" customHeight="1">
      <c r="A39" s="39" t="s">
        <v>72</v>
      </c>
      <c r="B39" s="40"/>
      <c r="C39" s="37">
        <v>1</v>
      </c>
      <c r="D39" s="37">
        <v>0</v>
      </c>
      <c r="E39" s="37">
        <v>2</v>
      </c>
      <c r="F39" s="37">
        <v>6</v>
      </c>
      <c r="G39" s="37"/>
      <c r="H39" s="43">
        <f>IF(H14-H15+H18-H20+H22-H23+H24-H25+H26-H27+H28-H29+H30-H31+H32-H33+H34+H35+H38+H36-H37&gt;0,H14-H15+H18-H20+H22-H23+H24-H25+H26-H27+H28-H29+H30-H31+H32-H33+H34+H35+H38+H36-H37,0)</f>
        <v>2986685</v>
      </c>
      <c r="I39" s="43">
        <f>IF(I14-I15+I18-I20+I22-I23+I24-I25+I26-I27+I28-I29+I30-I31+I32-I33+I34+I35+I38+I36-I37&gt;0,I14-I15+I18-I20+I22-I23+I24-I25+I26-I27+I28-I29+I30-I31+I32-I33+I34+I35+I38+I36-I37,0)</f>
        <v>1045335</v>
      </c>
      <c r="K39" s="19"/>
    </row>
    <row r="40" spans="1:11" ht="21" customHeight="1" thickBot="1">
      <c r="A40" s="41"/>
      <c r="B40" s="42"/>
      <c r="C40" s="38"/>
      <c r="D40" s="38"/>
      <c r="E40" s="38"/>
      <c r="F40" s="38"/>
      <c r="G40" s="38"/>
      <c r="H40" s="44"/>
      <c r="I40" s="44"/>
      <c r="K40" s="19"/>
    </row>
    <row r="41" spans="1:9" ht="21.75" customHeight="1">
      <c r="A41" s="39" t="s">
        <v>73</v>
      </c>
      <c r="B41" s="40"/>
      <c r="C41" s="37">
        <v>1</v>
      </c>
      <c r="D41" s="37">
        <v>0</v>
      </c>
      <c r="E41" s="37">
        <v>2</v>
      </c>
      <c r="F41" s="37">
        <v>7</v>
      </c>
      <c r="G41" s="37"/>
      <c r="H41" s="43">
        <f>IF(H14-H15+H18-H20+H22-H23+H24-H25+H26-H27+H28-H29+H30-H31+H32-H33+H34+H35+H38+H36-H37&lt;0,-1*(H14-H15+H18-H20+H22-H23+H24-H25+H26-H27+H28-H29+H30-H31+H32-H33+H34+H35+H38+H36-H37),0)</f>
        <v>0</v>
      </c>
      <c r="I41" s="43">
        <f>IF(I14-I15+I18-I20+I22-I23+I24-I25+I26-I27+I28-I29+I30-I31+I32-I33+I34+I35+I38+I36-I37&lt;0,-1*(I14-I15+I18-I20+I22-I23+I24-I25+I26-I27+I28-I29+I30-I31+I32-I33+I34+I35+I38+I36-I37),0)</f>
        <v>0</v>
      </c>
    </row>
    <row r="42" spans="1:9" ht="21.75" customHeight="1" thickBot="1">
      <c r="A42" s="41"/>
      <c r="B42" s="42"/>
      <c r="C42" s="38"/>
      <c r="D42" s="38"/>
      <c r="E42" s="38"/>
      <c r="F42" s="38"/>
      <c r="G42" s="38"/>
      <c r="H42" s="44"/>
      <c r="I42" s="44"/>
    </row>
    <row r="43" spans="1:9" ht="26.25" thickBot="1">
      <c r="A43" s="9" t="s">
        <v>74</v>
      </c>
      <c r="B43" s="16" t="s">
        <v>24</v>
      </c>
      <c r="C43" s="7">
        <v>1</v>
      </c>
      <c r="D43" s="7">
        <v>0</v>
      </c>
      <c r="E43" s="7">
        <v>2</v>
      </c>
      <c r="F43" s="7">
        <v>8</v>
      </c>
      <c r="G43" s="7"/>
      <c r="H43" s="14">
        <v>712933</v>
      </c>
      <c r="I43" s="14">
        <v>468159</v>
      </c>
    </row>
    <row r="44" spans="1:9" ht="13.5" thickBot="1">
      <c r="A44" s="17">
        <v>642</v>
      </c>
      <c r="B44" s="16" t="s">
        <v>25</v>
      </c>
      <c r="C44" s="7">
        <v>1</v>
      </c>
      <c r="D44" s="7">
        <v>0</v>
      </c>
      <c r="E44" s="7">
        <v>2</v>
      </c>
      <c r="F44" s="7">
        <v>9</v>
      </c>
      <c r="G44" s="7"/>
      <c r="H44" s="14">
        <v>92416</v>
      </c>
      <c r="I44" s="14">
        <v>60186</v>
      </c>
    </row>
    <row r="45" spans="1:9" ht="13.5" thickBot="1">
      <c r="A45" s="9" t="s">
        <v>75</v>
      </c>
      <c r="B45" s="16" t="s">
        <v>76</v>
      </c>
      <c r="C45" s="7">
        <v>1</v>
      </c>
      <c r="D45" s="7">
        <v>0</v>
      </c>
      <c r="E45" s="7">
        <v>3</v>
      </c>
      <c r="F45" s="7">
        <v>0</v>
      </c>
      <c r="G45" s="7"/>
      <c r="H45" s="14">
        <v>11670</v>
      </c>
      <c r="I45" s="18">
        <v>4498</v>
      </c>
    </row>
    <row r="46" spans="1:9" ht="24.75" thickBot="1">
      <c r="A46" s="9" t="s">
        <v>77</v>
      </c>
      <c r="B46" s="16" t="s">
        <v>2</v>
      </c>
      <c r="C46" s="7">
        <v>1</v>
      </c>
      <c r="D46" s="7">
        <v>0</v>
      </c>
      <c r="E46" s="7">
        <v>3</v>
      </c>
      <c r="F46" s="7">
        <v>1</v>
      </c>
      <c r="G46" s="7"/>
      <c r="H46" s="14">
        <v>934539</v>
      </c>
      <c r="I46" s="14">
        <v>468914</v>
      </c>
    </row>
    <row r="47" spans="1:9" ht="12.75">
      <c r="A47" s="39" t="s">
        <v>78</v>
      </c>
      <c r="B47" s="40"/>
      <c r="C47" s="37">
        <v>1</v>
      </c>
      <c r="D47" s="37">
        <v>0</v>
      </c>
      <c r="E47" s="37">
        <v>3</v>
      </c>
      <c r="F47" s="37">
        <v>2</v>
      </c>
      <c r="G47" s="37"/>
      <c r="H47" s="43">
        <f>IF(H39-H41-H43-H44-H46+H45&gt;0,H39-H41-H43-H44-H46+H45,0)</f>
        <v>1258467</v>
      </c>
      <c r="I47" s="43">
        <f>IF(I39-I41-I43-I44-I46+I45&gt;0,I39-I41-I43-I44-I46+I45,0)</f>
        <v>52574</v>
      </c>
    </row>
    <row r="48" spans="1:9" ht="13.5" thickBot="1">
      <c r="A48" s="41"/>
      <c r="B48" s="42"/>
      <c r="C48" s="38"/>
      <c r="D48" s="38"/>
      <c r="E48" s="38"/>
      <c r="F48" s="38"/>
      <c r="G48" s="38"/>
      <c r="H48" s="44"/>
      <c r="I48" s="44"/>
    </row>
    <row r="49" spans="1:9" ht="12.75">
      <c r="A49" s="39" t="s">
        <v>79</v>
      </c>
      <c r="B49" s="40"/>
      <c r="C49" s="37">
        <v>1</v>
      </c>
      <c r="D49" s="37">
        <v>0</v>
      </c>
      <c r="E49" s="37">
        <v>3</v>
      </c>
      <c r="F49" s="37">
        <v>3</v>
      </c>
      <c r="G49" s="37"/>
      <c r="H49" s="43">
        <f>IF(H39-H41-H43-H44-H46+H45&lt;0,-1*(H39-H41-H43-H44-H46+H45),0)</f>
        <v>0</v>
      </c>
      <c r="I49" s="43">
        <f>IF(I39-I41-I43-I44-I46+I45&lt;0,-1*(I39-I41-I43-I44-I46+I45),0)</f>
        <v>0</v>
      </c>
    </row>
    <row r="50" spans="1:9" ht="13.5" thickBot="1">
      <c r="A50" s="41"/>
      <c r="B50" s="42"/>
      <c r="C50" s="38"/>
      <c r="D50" s="38"/>
      <c r="E50" s="38"/>
      <c r="F50" s="38"/>
      <c r="G50" s="38"/>
      <c r="H50" s="44"/>
      <c r="I50" s="44"/>
    </row>
    <row r="51" spans="1:9" ht="13.5" thickBot="1">
      <c r="A51" s="9">
        <v>850</v>
      </c>
      <c r="B51" s="10" t="s">
        <v>3</v>
      </c>
      <c r="C51" s="7">
        <v>1</v>
      </c>
      <c r="D51" s="7">
        <v>0</v>
      </c>
      <c r="E51" s="7">
        <v>3</v>
      </c>
      <c r="F51" s="7">
        <v>4</v>
      </c>
      <c r="G51" s="7"/>
      <c r="H51" s="14">
        <v>0</v>
      </c>
      <c r="I51" s="14">
        <v>0</v>
      </c>
    </row>
    <row r="52" spans="1:9" ht="13.5" thickBot="1">
      <c r="A52" s="9">
        <v>861</v>
      </c>
      <c r="B52" s="10" t="s">
        <v>4</v>
      </c>
      <c r="C52" s="7">
        <v>1</v>
      </c>
      <c r="D52" s="7">
        <v>0</v>
      </c>
      <c r="E52" s="7">
        <v>3</v>
      </c>
      <c r="F52" s="7">
        <v>5</v>
      </c>
      <c r="G52" s="7"/>
      <c r="H52" s="14">
        <v>0</v>
      </c>
      <c r="I52" s="14">
        <v>0</v>
      </c>
    </row>
    <row r="53" spans="1:9" ht="13.5" thickBot="1">
      <c r="A53" s="9">
        <v>860</v>
      </c>
      <c r="B53" s="10" t="s">
        <v>5</v>
      </c>
      <c r="C53" s="7">
        <v>1</v>
      </c>
      <c r="D53" s="7">
        <v>0</v>
      </c>
      <c r="E53" s="7">
        <v>3</v>
      </c>
      <c r="F53" s="7">
        <v>6</v>
      </c>
      <c r="G53" s="7"/>
      <c r="H53" s="14">
        <v>0</v>
      </c>
      <c r="I53" s="14">
        <v>2564</v>
      </c>
    </row>
    <row r="54" spans="1:9" ht="12.75">
      <c r="A54" s="39" t="s">
        <v>80</v>
      </c>
      <c r="B54" s="40"/>
      <c r="C54" s="37">
        <v>1</v>
      </c>
      <c r="D54" s="37">
        <v>0</v>
      </c>
      <c r="E54" s="37">
        <v>3</v>
      </c>
      <c r="F54" s="37">
        <v>7</v>
      </c>
      <c r="G54" s="37"/>
      <c r="H54" s="43">
        <f>IF(H47-H49-H51+H52-H53&gt;0,H47-H49-H51+H52-H53,0)</f>
        <v>1258467</v>
      </c>
      <c r="I54" s="43">
        <f>IF(I47-I49-I51+I52-I53&gt;0,I47-I49-I51+I52-I53,0)</f>
        <v>50010</v>
      </c>
    </row>
    <row r="55" spans="1:9" ht="13.5" thickBot="1">
      <c r="A55" s="41"/>
      <c r="B55" s="42"/>
      <c r="C55" s="38"/>
      <c r="D55" s="38"/>
      <c r="E55" s="38"/>
      <c r="F55" s="38"/>
      <c r="G55" s="38"/>
      <c r="H55" s="44"/>
      <c r="I55" s="44"/>
    </row>
    <row r="56" spans="1:9" ht="12.75">
      <c r="A56" s="39" t="s">
        <v>81</v>
      </c>
      <c r="B56" s="40"/>
      <c r="C56" s="37">
        <v>1</v>
      </c>
      <c r="D56" s="37">
        <v>0</v>
      </c>
      <c r="E56" s="37">
        <v>3</v>
      </c>
      <c r="F56" s="37">
        <v>8</v>
      </c>
      <c r="G56" s="37"/>
      <c r="H56" s="43">
        <f>IF(H47-H49-H51+H52-H53&lt;0,-1*(H47-H49-H51+H52-H53),0)</f>
        <v>0</v>
      </c>
      <c r="I56" s="43">
        <f>IF(I47-I49-I51+I52-I53&lt;0,-1*(I47-I49-I51+I52-I53),0)</f>
        <v>0</v>
      </c>
    </row>
    <row r="57" spans="1:9" ht="13.5" thickBot="1">
      <c r="A57" s="41"/>
      <c r="B57" s="42"/>
      <c r="C57" s="38"/>
      <c r="D57" s="38"/>
      <c r="E57" s="38"/>
      <c r="F57" s="38"/>
      <c r="G57" s="38"/>
      <c r="H57" s="44"/>
      <c r="I57" s="44"/>
    </row>
    <row r="58" spans="1:9" ht="13.5" thickBot="1">
      <c r="A58" s="9" t="s">
        <v>26</v>
      </c>
      <c r="B58" s="10" t="s">
        <v>27</v>
      </c>
      <c r="C58" s="7">
        <v>1</v>
      </c>
      <c r="D58" s="7">
        <v>0</v>
      </c>
      <c r="E58" s="7">
        <v>3</v>
      </c>
      <c r="F58" s="7">
        <v>9</v>
      </c>
      <c r="G58" s="7"/>
      <c r="H58" s="14">
        <v>0</v>
      </c>
      <c r="I58" s="14">
        <v>0</v>
      </c>
    </row>
    <row r="59" spans="1:9" ht="13.5" thickBot="1">
      <c r="A59" s="9" t="s">
        <v>28</v>
      </c>
      <c r="B59" s="10" t="s">
        <v>29</v>
      </c>
      <c r="C59" s="7">
        <v>1</v>
      </c>
      <c r="D59" s="7">
        <v>0</v>
      </c>
      <c r="E59" s="7">
        <v>4</v>
      </c>
      <c r="F59" s="7">
        <v>0</v>
      </c>
      <c r="G59" s="7"/>
      <c r="H59" s="14">
        <v>0</v>
      </c>
      <c r="I59" s="14">
        <v>0</v>
      </c>
    </row>
    <row r="60" spans="1:9" ht="13.5" thickBot="1">
      <c r="A60" s="47" t="s">
        <v>82</v>
      </c>
      <c r="B60" s="48"/>
      <c r="C60" s="13">
        <v>1</v>
      </c>
      <c r="D60" s="13">
        <v>0</v>
      </c>
      <c r="E60" s="13">
        <v>4</v>
      </c>
      <c r="F60" s="13">
        <v>1</v>
      </c>
      <c r="G60" s="13"/>
      <c r="H60" s="15">
        <f>IF(H54-H56+H58-H59&gt;0,H54-H56+H58-H59,0)</f>
        <v>1258467</v>
      </c>
      <c r="I60" s="15">
        <f>IF(I54-I56+I58-I59&gt;0,I54-I56+I58-I59,0)</f>
        <v>50010</v>
      </c>
    </row>
    <row r="61" spans="1:9" ht="13.5" thickBot="1">
      <c r="A61" s="47" t="s">
        <v>83</v>
      </c>
      <c r="B61" s="48"/>
      <c r="C61" s="13">
        <v>1</v>
      </c>
      <c r="D61" s="13">
        <v>0</v>
      </c>
      <c r="E61" s="13">
        <v>4</v>
      </c>
      <c r="F61" s="13">
        <v>2</v>
      </c>
      <c r="G61" s="13"/>
      <c r="H61" s="15">
        <f>IF(H54-H56+H58-H59&lt;0,-1*(H54-H56+H58-H59),0)</f>
        <v>0</v>
      </c>
      <c r="I61" s="15">
        <f>IF(I54-I56+I58-I59&lt;0,-1*(I54-I56+I58-I59),0)</f>
        <v>0</v>
      </c>
    </row>
    <row r="62" spans="1:9" ht="13.5" thickBot="1">
      <c r="A62" s="10"/>
      <c r="B62" s="16" t="s">
        <v>30</v>
      </c>
      <c r="C62" s="7">
        <v>1</v>
      </c>
      <c r="D62" s="7">
        <v>0</v>
      </c>
      <c r="E62" s="7">
        <v>4</v>
      </c>
      <c r="F62" s="7">
        <v>3</v>
      </c>
      <c r="G62" s="7"/>
      <c r="H62" s="14"/>
      <c r="I62" s="14">
        <v>0</v>
      </c>
    </row>
    <row r="63" spans="1:9" ht="26.25" thickBot="1">
      <c r="A63" s="10"/>
      <c r="B63" s="16" t="s">
        <v>31</v>
      </c>
      <c r="C63" s="7">
        <v>1</v>
      </c>
      <c r="D63" s="7">
        <v>0</v>
      </c>
      <c r="E63" s="7">
        <v>4</v>
      </c>
      <c r="F63" s="7">
        <v>4</v>
      </c>
      <c r="G63" s="7"/>
      <c r="H63" s="14"/>
      <c r="I63" s="14">
        <v>0</v>
      </c>
    </row>
    <row r="64" spans="1:9" ht="13.5" thickBot="1">
      <c r="A64" s="10"/>
      <c r="B64" s="16" t="s">
        <v>32</v>
      </c>
      <c r="C64" s="7">
        <v>1</v>
      </c>
      <c r="D64" s="7">
        <v>0</v>
      </c>
      <c r="E64" s="7">
        <v>4</v>
      </c>
      <c r="F64" s="7">
        <v>5</v>
      </c>
      <c r="G64" s="7"/>
      <c r="H64" s="14"/>
      <c r="I64" s="14">
        <v>0</v>
      </c>
    </row>
    <row r="65" spans="1:9" ht="26.25" thickBot="1">
      <c r="A65" s="10"/>
      <c r="B65" s="16" t="s">
        <v>33</v>
      </c>
      <c r="C65" s="7">
        <v>1</v>
      </c>
      <c r="D65" s="7">
        <v>0</v>
      </c>
      <c r="E65" s="7">
        <v>4</v>
      </c>
      <c r="F65" s="7">
        <v>6</v>
      </c>
      <c r="G65" s="7"/>
      <c r="H65" s="14"/>
      <c r="I65" s="14">
        <v>0</v>
      </c>
    </row>
    <row r="66" spans="1:9" ht="13.5" thickBot="1">
      <c r="A66" s="10"/>
      <c r="B66" s="16" t="s">
        <v>34</v>
      </c>
      <c r="C66" s="7"/>
      <c r="D66" s="7"/>
      <c r="E66" s="7"/>
      <c r="F66" s="7"/>
      <c r="G66" s="7"/>
      <c r="H66" s="14"/>
      <c r="I66" s="14"/>
    </row>
    <row r="67" spans="1:9" ht="26.25" thickBot="1">
      <c r="A67" s="10"/>
      <c r="B67" s="16" t="s">
        <v>35</v>
      </c>
      <c r="C67" s="7">
        <v>1</v>
      </c>
      <c r="D67" s="7">
        <v>0</v>
      </c>
      <c r="E67" s="7">
        <v>4</v>
      </c>
      <c r="F67" s="7">
        <v>7</v>
      </c>
      <c r="G67" s="7"/>
      <c r="H67" s="14"/>
      <c r="I67" s="14">
        <v>0</v>
      </c>
    </row>
    <row r="68" spans="1:9" ht="26.25" thickBot="1">
      <c r="A68" s="10"/>
      <c r="B68" s="16" t="s">
        <v>36</v>
      </c>
      <c r="C68" s="7">
        <v>1</v>
      </c>
      <c r="D68" s="7">
        <v>0</v>
      </c>
      <c r="E68" s="7">
        <v>4</v>
      </c>
      <c r="F68" s="7">
        <v>8</v>
      </c>
      <c r="G68" s="7"/>
      <c r="H68" s="14"/>
      <c r="I68" s="14">
        <v>0</v>
      </c>
    </row>
    <row r="69" ht="12.75">
      <c r="A69" s="12"/>
    </row>
    <row r="70" spans="1:3" ht="12.75">
      <c r="A70" s="8" t="s">
        <v>37</v>
      </c>
      <c r="B70" s="45"/>
      <c r="C70" s="8"/>
    </row>
    <row r="71" spans="1:3" ht="38.25">
      <c r="A71" s="8" t="s">
        <v>38</v>
      </c>
      <c r="B71" s="45"/>
      <c r="C71" s="8" t="s">
        <v>39</v>
      </c>
    </row>
    <row r="72" spans="1:3" ht="38.25">
      <c r="A72" s="11"/>
      <c r="B72" s="45"/>
      <c r="C72" s="8" t="s">
        <v>40</v>
      </c>
    </row>
  </sheetData>
  <sheetProtection/>
  <mergeCells count="75">
    <mergeCell ref="C56:C57"/>
    <mergeCell ref="D56:D57"/>
    <mergeCell ref="H47:H48"/>
    <mergeCell ref="G49:G50"/>
    <mergeCell ref="A60:B60"/>
    <mergeCell ref="A61:B61"/>
    <mergeCell ref="H49:H50"/>
    <mergeCell ref="H54:H55"/>
    <mergeCell ref="C49:C50"/>
    <mergeCell ref="D49:D50"/>
    <mergeCell ref="B70:B72"/>
    <mergeCell ref="A7:G7"/>
    <mergeCell ref="A18:B19"/>
    <mergeCell ref="A20:B21"/>
    <mergeCell ref="A39:B40"/>
    <mergeCell ref="A41:B42"/>
    <mergeCell ref="C54:C55"/>
    <mergeCell ref="D54:D55"/>
    <mergeCell ref="F54:F55"/>
    <mergeCell ref="G54:G55"/>
    <mergeCell ref="I54:I55"/>
    <mergeCell ref="I56:I57"/>
    <mergeCell ref="E56:E57"/>
    <mergeCell ref="F56:F57"/>
    <mergeCell ref="G56:G57"/>
    <mergeCell ref="H56:H57"/>
    <mergeCell ref="E54:E55"/>
    <mergeCell ref="H41:H42"/>
    <mergeCell ref="A49:B50"/>
    <mergeCell ref="A47:B48"/>
    <mergeCell ref="I49:I50"/>
    <mergeCell ref="F49:F50"/>
    <mergeCell ref="I41:I42"/>
    <mergeCell ref="C47:C48"/>
    <mergeCell ref="D47:D48"/>
    <mergeCell ref="E47:E48"/>
    <mergeCell ref="F47:F48"/>
    <mergeCell ref="G47:G48"/>
    <mergeCell ref="I47:I48"/>
    <mergeCell ref="F41:F42"/>
    <mergeCell ref="G41:G42"/>
    <mergeCell ref="I20:I21"/>
    <mergeCell ref="C39:C40"/>
    <mergeCell ref="D39:D40"/>
    <mergeCell ref="E39:E40"/>
    <mergeCell ref="F39:F40"/>
    <mergeCell ref="G39:G40"/>
    <mergeCell ref="H39:H40"/>
    <mergeCell ref="I39:I40"/>
    <mergeCell ref="F18:F19"/>
    <mergeCell ref="G18:G19"/>
    <mergeCell ref="H18:H19"/>
    <mergeCell ref="I18:I19"/>
    <mergeCell ref="C20:C21"/>
    <mergeCell ref="D20:D21"/>
    <mergeCell ref="E20:E21"/>
    <mergeCell ref="F20:F21"/>
    <mergeCell ref="G20:G21"/>
    <mergeCell ref="H20:H21"/>
    <mergeCell ref="A15:B15"/>
    <mergeCell ref="C18:C19"/>
    <mergeCell ref="D18:D19"/>
    <mergeCell ref="E18:E19"/>
    <mergeCell ref="A54:B55"/>
    <mergeCell ref="A56:B57"/>
    <mergeCell ref="E49:E50"/>
    <mergeCell ref="C41:C42"/>
    <mergeCell ref="D41:D42"/>
    <mergeCell ref="E41:E42"/>
    <mergeCell ref="A1:C1"/>
    <mergeCell ref="A3:C3"/>
    <mergeCell ref="A4:C4"/>
    <mergeCell ref="C10:F10"/>
    <mergeCell ref="C11:F11"/>
    <mergeCell ref="A14:B14"/>
  </mergeCells>
  <printOptions/>
  <pageMargins left="0.7" right="0.7" top="0.75" bottom="0.75" header="0.3" footer="0.3"/>
  <pageSetup horizontalDpi="600" verticalDpi="600" orientation="portrait" paperSize="9" scale="68" r:id="rId1"/>
  <headerFooter>
    <oddHeader>&amp;R&amp;"Calibri"&amp;11&amp;K000000INTERNO&amp;1#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Milatovic</dc:creator>
  <cp:keywords/>
  <dc:description/>
  <cp:lastModifiedBy>Marina Zarić</cp:lastModifiedBy>
  <cp:lastPrinted>2014-11-12T12:51:12Z</cp:lastPrinted>
  <dcterms:created xsi:type="dcterms:W3CDTF">1996-10-14T23:33:28Z</dcterms:created>
  <dcterms:modified xsi:type="dcterms:W3CDTF">2024-02-22T10:47:50Z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Interno - General</vt:lpwstr>
  </property>
</Properties>
</file>